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27795" windowHeight="1234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16" i="1" l="1"/>
  <c r="C43" i="1"/>
  <c r="C46" i="1" s="1"/>
  <c r="C9" i="1"/>
  <c r="D5" i="1" l="1"/>
  <c r="D14" i="1" l="1"/>
  <c r="D43" i="1"/>
  <c r="D9" i="1"/>
  <c r="D46" i="1" l="1"/>
</calcChain>
</file>

<file path=xl/comments1.xml><?xml version="1.0" encoding="utf-8"?>
<comments xmlns="http://schemas.openxmlformats.org/spreadsheetml/2006/main">
  <authors>
    <author>Lejre Lærerforening</author>
  </authors>
  <commentList>
    <comment ref="J15" authorId="0">
      <text>
        <r>
          <rPr>
            <b/>
            <sz val="9"/>
            <color indexed="81"/>
            <rFont val="Tahoma"/>
            <family val="2"/>
          </rPr>
          <t>Lejre Lærerforening:</t>
        </r>
        <r>
          <rPr>
            <sz val="9"/>
            <color indexed="81"/>
            <rFont val="Tahoma"/>
            <family val="2"/>
          </rPr>
          <t xml:space="preserve">
Beregnes ved at lægge h14 sammen med g18,som ganges med timelønnen på løntrin 46</t>
        </r>
      </text>
    </comment>
    <comment ref="J17" authorId="0">
      <text>
        <r>
          <rPr>
            <b/>
            <sz val="9"/>
            <color indexed="81"/>
            <rFont val="Tahoma"/>
            <charset val="1"/>
          </rPr>
          <t>Lejre Lærerforening:</t>
        </r>
        <r>
          <rPr>
            <sz val="9"/>
            <color indexed="81"/>
            <rFont val="Tahoma"/>
            <charset val="1"/>
          </rPr>
          <t xml:space="preserve">
Her har jeg fratrukket 7/12 af beløbet fra H8 som er Kaspers frikøb bestemt af generalforsamlingen</t>
        </r>
      </text>
    </comment>
  </commentList>
</comments>
</file>

<file path=xl/sharedStrings.xml><?xml version="1.0" encoding="utf-8"?>
<sst xmlns="http://schemas.openxmlformats.org/spreadsheetml/2006/main" count="43" uniqueCount="43">
  <si>
    <t>Budget</t>
  </si>
  <si>
    <t>Indtægter</t>
  </si>
  <si>
    <t>Kontingenter</t>
  </si>
  <si>
    <t>AKUT-fonden</t>
  </si>
  <si>
    <t>Renter</t>
  </si>
  <si>
    <t>Indtægter i alt</t>
  </si>
  <si>
    <t>Udgifter</t>
  </si>
  <si>
    <t>Løn/frikøb</t>
  </si>
  <si>
    <t>Generationsskifte</t>
  </si>
  <si>
    <t>Reg. til kursværdi, aktier og investeringsb.</t>
  </si>
  <si>
    <t>Sociale omkostninger</t>
  </si>
  <si>
    <t>Kørsel- og telefongodtgørelse</t>
  </si>
  <si>
    <t>TR/KS-kurser mv. og kongres</t>
  </si>
  <si>
    <t>PR</t>
  </si>
  <si>
    <t>AKUT-træk</t>
  </si>
  <si>
    <t>Forpligtende kredssamarbejde</t>
  </si>
  <si>
    <t>Medlemskursus</t>
  </si>
  <si>
    <t>Medlemskursus afsat tidl. År</t>
  </si>
  <si>
    <t>Pensionistaktiviteter</t>
  </si>
  <si>
    <t>Generalforsamling</t>
  </si>
  <si>
    <t>Repræsentation</t>
  </si>
  <si>
    <t>Husleje og el</t>
  </si>
  <si>
    <t>Rengøring</t>
  </si>
  <si>
    <t>Kontorhold</t>
  </si>
  <si>
    <t>Faglitteratur og tidsskrifter</t>
  </si>
  <si>
    <t>Forsikringer</t>
  </si>
  <si>
    <t>Porto</t>
  </si>
  <si>
    <t>EDB-udgifter</t>
  </si>
  <si>
    <t>Gebyrer bank og DLF</t>
  </si>
  <si>
    <t>Leasing og kopiafregning</t>
  </si>
  <si>
    <t>Telefon og internet</t>
  </si>
  <si>
    <t>Anskaffelser, inventar mv.</t>
  </si>
  <si>
    <t>Reparation og vedligeholdelse</t>
  </si>
  <si>
    <t>Revision</t>
  </si>
  <si>
    <t>Mødeudgifter</t>
  </si>
  <si>
    <t>Udgifter i alt</t>
  </si>
  <si>
    <t>Ordinært resultat</t>
  </si>
  <si>
    <t>Hensat medlemskursus</t>
  </si>
  <si>
    <t>Årets resultat</t>
  </si>
  <si>
    <t>Lejre Lærerforening</t>
  </si>
  <si>
    <t>budgetudkast 2017  pr. 12.12.16</t>
  </si>
  <si>
    <t>Årsregnskab 2016</t>
  </si>
  <si>
    <t xml:space="preserve">budget 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</si>
</sst>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kr.&quot;\ * #,##0.00_ ;_ &quot;kr.&quot;\ * \-#,##0.00_ ;_ &quot;kr.&quot;\ * &quot;-&quot;??_ ;_ @_ "/>
    <numFmt numFmtId="164" formatCode="_ [$kr.-406]\ * #,##0.00_ ;_ [$kr.-406]\ * \-#,##0.00_ ;_ [$kr.-406]\ * &quot;-&quot;??_ ;_ @_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name val="Arial"/>
      <family val="2"/>
    </font>
    <font>
      <b/>
      <sz val="14"/>
      <color theme="6" tint="-0.49998474074526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Arial"/>
      <family val="2"/>
    </font>
    <font>
      <sz val="11"/>
      <color rgb="FFFF0000"/>
      <name val="Calibri"/>
      <family val="2"/>
      <scheme val="minor"/>
    </font>
    <font>
      <sz val="14"/>
      <color theme="1"/>
      <name val="Bookman Old Style"/>
      <family val="1"/>
    </font>
    <font>
      <sz val="14"/>
      <color rgb="FFFF0000"/>
      <name val="Bookman Old Style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7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2" borderId="1" xfId="2" applyFont="1"/>
    <xf numFmtId="44" fontId="7" fillId="2" borderId="1" xfId="2" applyNumberFormat="1" applyFont="1"/>
    <xf numFmtId="44" fontId="11" fillId="2" borderId="1" xfId="2" applyNumberFormat="1" applyFont="1"/>
    <xf numFmtId="0" fontId="12" fillId="0" borderId="0" xfId="0" applyFont="1"/>
    <xf numFmtId="0" fontId="14" fillId="2" borderId="1" xfId="2" applyFont="1" applyAlignment="1">
      <alignment horizontal="center"/>
    </xf>
    <xf numFmtId="0" fontId="14" fillId="2" borderId="1" xfId="2" applyFont="1"/>
    <xf numFmtId="44" fontId="15" fillId="2" borderId="1" xfId="2" applyNumberFormat="1" applyFont="1"/>
    <xf numFmtId="0" fontId="15" fillId="2" borderId="1" xfId="2" applyFont="1"/>
    <xf numFmtId="44" fontId="10" fillId="3" borderId="1" xfId="1" applyFont="1" applyFill="1" applyBorder="1"/>
    <xf numFmtId="0" fontId="0" fillId="3" borderId="0" xfId="0" applyFill="1"/>
    <xf numFmtId="44" fontId="6" fillId="3" borderId="1" xfId="1" applyFont="1" applyFill="1" applyBorder="1"/>
    <xf numFmtId="44" fontId="13" fillId="3" borderId="1" xfId="1" applyFont="1" applyFill="1" applyBorder="1"/>
    <xf numFmtId="0" fontId="16" fillId="0" borderId="0" xfId="0" applyFont="1"/>
    <xf numFmtId="0" fontId="18" fillId="0" borderId="0" xfId="0" applyFont="1"/>
    <xf numFmtId="44" fontId="18" fillId="0" borderId="0" xfId="1" applyFont="1"/>
    <xf numFmtId="44" fontId="18" fillId="0" borderId="0" xfId="0" applyNumberFormat="1" applyFont="1"/>
    <xf numFmtId="44" fontId="19" fillId="0" borderId="0" xfId="3" applyNumberFormat="1" applyFont="1"/>
    <xf numFmtId="44" fontId="0" fillId="0" borderId="0" xfId="0" applyNumberFormat="1"/>
    <xf numFmtId="1" fontId="18" fillId="0" borderId="0" xfId="0" applyNumberFormat="1" applyFont="1"/>
    <xf numFmtId="164" fontId="18" fillId="0" borderId="0" xfId="0" applyNumberFormat="1" applyFont="1"/>
    <xf numFmtId="164" fontId="19" fillId="0" borderId="0" xfId="3" applyNumberFormat="1" applyFont="1"/>
    <xf numFmtId="164" fontId="18" fillId="0" borderId="0" xfId="1" applyNumberFormat="1" applyFont="1"/>
    <xf numFmtId="164" fontId="0" fillId="0" borderId="0" xfId="0" applyNumberFormat="1"/>
    <xf numFmtId="164" fontId="10" fillId="3" borderId="0" xfId="0" applyNumberFormat="1" applyFont="1" applyFill="1"/>
    <xf numFmtId="44" fontId="10" fillId="4" borderId="1" xfId="1" applyFont="1" applyFill="1" applyBorder="1"/>
    <xf numFmtId="0" fontId="0" fillId="4" borderId="0" xfId="0" applyFill="1"/>
    <xf numFmtId="164" fontId="10" fillId="4" borderId="0" xfId="0" applyNumberFormat="1" applyFont="1" applyFill="1"/>
    <xf numFmtId="44" fontId="11" fillId="4" borderId="1" xfId="1" applyFont="1" applyFill="1" applyBorder="1"/>
    <xf numFmtId="44" fontId="6" fillId="4" borderId="1" xfId="1" applyFont="1" applyFill="1" applyBorder="1"/>
    <xf numFmtId="0" fontId="22" fillId="0" borderId="0" xfId="0" applyFont="1"/>
  </cellXfs>
  <cellStyles count="4">
    <cellStyle name="Advarselstekst" xfId="3" builtinId="11"/>
    <cellStyle name="Bemærk!" xfId="2" builtinId="10"/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zoomScaleNormal="100" workbookViewId="0">
      <selection activeCell="A13" sqref="A13"/>
    </sheetView>
  </sheetViews>
  <sheetFormatPr defaultRowHeight="15" x14ac:dyDescent="0.25"/>
  <cols>
    <col min="1" max="1" width="47" customWidth="1"/>
    <col min="2" max="2" width="41.7109375" customWidth="1"/>
    <col min="3" max="3" width="37.5703125" customWidth="1"/>
    <col min="4" max="4" width="40.85546875" customWidth="1"/>
  </cols>
  <sheetData>
    <row r="1" spans="1:4" ht="20.25" x14ac:dyDescent="0.3">
      <c r="A1" s="1" t="s">
        <v>39</v>
      </c>
    </row>
    <row r="2" spans="1:4" ht="20.25" x14ac:dyDescent="0.3">
      <c r="A2" s="17" t="s">
        <v>40</v>
      </c>
      <c r="B2" s="9" t="s">
        <v>0</v>
      </c>
      <c r="C2" s="29" t="s">
        <v>41</v>
      </c>
      <c r="D2" s="13" t="s">
        <v>42</v>
      </c>
    </row>
    <row r="3" spans="1:4" ht="15.75" x14ac:dyDescent="0.25">
      <c r="A3" s="2" t="s">
        <v>1</v>
      </c>
      <c r="B3" s="9">
        <v>2016</v>
      </c>
      <c r="C3" s="30"/>
      <c r="D3" s="14"/>
    </row>
    <row r="4" spans="1:4" x14ac:dyDescent="0.25">
      <c r="B4" s="10"/>
      <c r="C4" s="30"/>
      <c r="D4" s="14"/>
    </row>
    <row r="5" spans="1:4" ht="18.75" x14ac:dyDescent="0.3">
      <c r="A5" s="34" t="s">
        <v>2</v>
      </c>
      <c r="B5" s="11">
        <v>1186140</v>
      </c>
      <c r="C5" s="29">
        <v>1144904.5</v>
      </c>
      <c r="D5" s="13">
        <f>270*340*12+10*170*12+80*35*12</f>
        <v>1155600</v>
      </c>
    </row>
    <row r="6" spans="1:4" ht="18.75" x14ac:dyDescent="0.3">
      <c r="A6" s="34" t="s">
        <v>3</v>
      </c>
      <c r="B6" s="11">
        <v>142000</v>
      </c>
      <c r="C6" s="29">
        <v>139100</v>
      </c>
      <c r="D6" s="13">
        <v>140000</v>
      </c>
    </row>
    <row r="7" spans="1:4" ht="18.75" x14ac:dyDescent="0.3">
      <c r="A7" s="34" t="s">
        <v>4</v>
      </c>
      <c r="B7" s="11">
        <v>2000</v>
      </c>
      <c r="C7" s="29">
        <v>3526.32</v>
      </c>
      <c r="D7" s="13">
        <v>3500</v>
      </c>
    </row>
    <row r="8" spans="1:4" ht="18.75" x14ac:dyDescent="0.3">
      <c r="B8" s="10"/>
      <c r="C8" s="30"/>
      <c r="D8" s="13"/>
    </row>
    <row r="9" spans="1:4" ht="18.75" x14ac:dyDescent="0.3">
      <c r="A9" s="2" t="s">
        <v>5</v>
      </c>
      <c r="B9" s="6">
        <v>1330140</v>
      </c>
      <c r="C9" s="33">
        <f>SUM(C5:C7)</f>
        <v>1287530.82</v>
      </c>
      <c r="D9" s="15">
        <f>SUM(D5:D7)</f>
        <v>1299100</v>
      </c>
    </row>
    <row r="10" spans="1:4" ht="18.75" x14ac:dyDescent="0.3">
      <c r="A10" s="3"/>
      <c r="B10" s="10"/>
      <c r="C10" s="29"/>
      <c r="D10" s="13"/>
    </row>
    <row r="11" spans="1:4" ht="18.75" x14ac:dyDescent="0.3">
      <c r="B11" s="10"/>
      <c r="C11" s="29"/>
      <c r="D11" s="13"/>
    </row>
    <row r="12" spans="1:4" ht="18.75" x14ac:dyDescent="0.3">
      <c r="A12" s="4" t="s">
        <v>6</v>
      </c>
      <c r="B12" s="10"/>
      <c r="C12" s="29"/>
      <c r="D12" s="13"/>
    </row>
    <row r="13" spans="1:4" ht="18.75" x14ac:dyDescent="0.3">
      <c r="B13" s="10"/>
      <c r="C13" s="29"/>
      <c r="D13" s="13"/>
    </row>
    <row r="14" spans="1:4" ht="18.75" x14ac:dyDescent="0.3">
      <c r="A14" s="34" t="s">
        <v>7</v>
      </c>
      <c r="B14" s="11">
        <v>973804</v>
      </c>
      <c r="C14" s="31">
        <v>957833.37</v>
      </c>
      <c r="D14" s="28">
        <f>925390.978806653-60489.41</f>
        <v>864901.56880665291</v>
      </c>
    </row>
    <row r="15" spans="1:4" ht="18.75" x14ac:dyDescent="0.3">
      <c r="A15" s="34" t="s">
        <v>8</v>
      </c>
      <c r="B15" s="11">
        <v>37000</v>
      </c>
      <c r="C15" s="29"/>
      <c r="D15" s="13"/>
    </row>
    <row r="16" spans="1:4" ht="18.75" x14ac:dyDescent="0.3">
      <c r="A16" s="34" t="s">
        <v>9</v>
      </c>
      <c r="B16" s="11">
        <v>5000</v>
      </c>
      <c r="C16" s="29">
        <f>-2700+5051.1</f>
        <v>2351.1000000000004</v>
      </c>
      <c r="D16" s="13">
        <v>0</v>
      </c>
    </row>
    <row r="17" spans="1:4" ht="18.75" x14ac:dyDescent="0.3">
      <c r="A17" s="34" t="s">
        <v>10</v>
      </c>
      <c r="B17" s="11">
        <v>8000</v>
      </c>
      <c r="C17" s="29">
        <v>7623.39</v>
      </c>
      <c r="D17" s="13">
        <v>8000</v>
      </c>
    </row>
    <row r="18" spans="1:4" ht="18.75" x14ac:dyDescent="0.3">
      <c r="A18" s="34" t="s">
        <v>11</v>
      </c>
      <c r="B18" s="11">
        <v>28000</v>
      </c>
      <c r="C18" s="29">
        <v>20576.419999999998</v>
      </c>
      <c r="D18" s="13">
        <v>20000</v>
      </c>
    </row>
    <row r="19" spans="1:4" ht="18.75" x14ac:dyDescent="0.3">
      <c r="A19" s="34" t="s">
        <v>12</v>
      </c>
      <c r="B19" s="11">
        <v>20000</v>
      </c>
      <c r="C19" s="29">
        <v>15313.52</v>
      </c>
      <c r="D19" s="13">
        <v>20000</v>
      </c>
    </row>
    <row r="20" spans="1:4" ht="18.75" x14ac:dyDescent="0.3">
      <c r="A20" s="34" t="s">
        <v>13</v>
      </c>
      <c r="B20" s="11">
        <v>2000</v>
      </c>
      <c r="C20" s="29"/>
      <c r="D20" s="13">
        <v>1000</v>
      </c>
    </row>
    <row r="21" spans="1:4" ht="18.75" x14ac:dyDescent="0.3">
      <c r="A21" s="34" t="s">
        <v>14</v>
      </c>
      <c r="B21" s="11">
        <v>5000</v>
      </c>
      <c r="C21" s="29">
        <v>6154.36</v>
      </c>
      <c r="D21" s="13">
        <v>7500</v>
      </c>
    </row>
    <row r="22" spans="1:4" ht="18.75" x14ac:dyDescent="0.3">
      <c r="A22" s="34" t="s">
        <v>15</v>
      </c>
      <c r="B22" s="11">
        <v>10000</v>
      </c>
      <c r="C22" s="29">
        <v>13278.93</v>
      </c>
      <c r="D22" s="13">
        <v>5000</v>
      </c>
    </row>
    <row r="23" spans="1:4" ht="18.75" x14ac:dyDescent="0.3">
      <c r="A23" s="34" t="s">
        <v>16</v>
      </c>
      <c r="B23" s="11">
        <v>50000</v>
      </c>
      <c r="C23" s="29">
        <v>50000</v>
      </c>
      <c r="D23" s="13">
        <v>110000</v>
      </c>
    </row>
    <row r="24" spans="1:4" ht="18.75" x14ac:dyDescent="0.3">
      <c r="A24" s="34" t="s">
        <v>17</v>
      </c>
      <c r="B24" s="12"/>
      <c r="C24" s="29"/>
      <c r="D24" s="13">
        <v>-50000</v>
      </c>
    </row>
    <row r="25" spans="1:4" ht="18.75" x14ac:dyDescent="0.3">
      <c r="A25" s="34" t="s">
        <v>18</v>
      </c>
      <c r="B25" s="11">
        <v>23000</v>
      </c>
      <c r="C25" s="29">
        <v>20992.9</v>
      </c>
      <c r="D25" s="13">
        <v>23000</v>
      </c>
    </row>
    <row r="26" spans="1:4" ht="18.75" x14ac:dyDescent="0.3">
      <c r="A26" s="34" t="s">
        <v>19</v>
      </c>
      <c r="B26" s="11">
        <v>11000</v>
      </c>
      <c r="C26" s="29">
        <v>11573.33</v>
      </c>
      <c r="D26" s="13">
        <v>10000</v>
      </c>
    </row>
    <row r="27" spans="1:4" ht="18.75" x14ac:dyDescent="0.3">
      <c r="A27" s="34" t="s">
        <v>20</v>
      </c>
      <c r="B27" s="11">
        <v>11000</v>
      </c>
      <c r="C27" s="29">
        <v>43808.5</v>
      </c>
      <c r="D27" s="13">
        <v>5000</v>
      </c>
    </row>
    <row r="28" spans="1:4" ht="18.75" x14ac:dyDescent="0.3">
      <c r="A28" s="34" t="s">
        <v>21</v>
      </c>
      <c r="B28" s="11">
        <v>75000</v>
      </c>
      <c r="C28" s="29">
        <v>75290.720000000001</v>
      </c>
      <c r="D28" s="13">
        <v>75000</v>
      </c>
    </row>
    <row r="29" spans="1:4" ht="18.75" x14ac:dyDescent="0.3">
      <c r="A29" s="34" t="s">
        <v>22</v>
      </c>
      <c r="B29" s="11">
        <v>21000</v>
      </c>
      <c r="C29" s="29">
        <v>23205.759999999998</v>
      </c>
      <c r="D29" s="13">
        <v>24500</v>
      </c>
    </row>
    <row r="30" spans="1:4" ht="18.75" x14ac:dyDescent="0.3">
      <c r="A30" s="34" t="s">
        <v>23</v>
      </c>
      <c r="B30" s="11">
        <v>3000</v>
      </c>
      <c r="C30" s="29">
        <v>3540.94</v>
      </c>
      <c r="D30" s="13">
        <v>3000</v>
      </c>
    </row>
    <row r="31" spans="1:4" ht="18.75" x14ac:dyDescent="0.3">
      <c r="A31" s="34" t="s">
        <v>24</v>
      </c>
      <c r="B31" s="11">
        <v>7000</v>
      </c>
      <c r="C31" s="29">
        <v>6127.25</v>
      </c>
      <c r="D31" s="13">
        <v>5000</v>
      </c>
    </row>
    <row r="32" spans="1:4" ht="18.75" x14ac:dyDescent="0.3">
      <c r="A32" s="34" t="s">
        <v>25</v>
      </c>
      <c r="B32" s="11">
        <v>9000</v>
      </c>
      <c r="C32" s="29">
        <v>8870.9699999999993</v>
      </c>
      <c r="D32" s="13">
        <v>9000</v>
      </c>
    </row>
    <row r="33" spans="1:4" ht="18.75" x14ac:dyDescent="0.3">
      <c r="A33" s="34" t="s">
        <v>26</v>
      </c>
      <c r="B33" s="11">
        <v>3000</v>
      </c>
      <c r="C33" s="29">
        <v>1901.5</v>
      </c>
      <c r="D33" s="13">
        <v>3000</v>
      </c>
    </row>
    <row r="34" spans="1:4" ht="18.75" x14ac:dyDescent="0.3">
      <c r="A34" s="34" t="s">
        <v>27</v>
      </c>
      <c r="B34" s="11">
        <v>3000</v>
      </c>
      <c r="C34" s="29"/>
      <c r="D34" s="13">
        <v>7000</v>
      </c>
    </row>
    <row r="35" spans="1:4" ht="18.75" x14ac:dyDescent="0.3">
      <c r="A35" s="34" t="s">
        <v>28</v>
      </c>
      <c r="B35" s="11">
        <v>20000</v>
      </c>
      <c r="C35" s="29">
        <v>18250.03</v>
      </c>
      <c r="D35" s="13">
        <v>20000</v>
      </c>
    </row>
    <row r="36" spans="1:4" ht="18.75" x14ac:dyDescent="0.3">
      <c r="A36" s="34" t="s">
        <v>29</v>
      </c>
      <c r="B36" s="11">
        <v>6000</v>
      </c>
      <c r="C36" s="29">
        <v>1870</v>
      </c>
      <c r="D36" s="13">
        <v>8000</v>
      </c>
    </row>
    <row r="37" spans="1:4" ht="18.75" x14ac:dyDescent="0.3">
      <c r="A37" s="34" t="s">
        <v>30</v>
      </c>
      <c r="B37" s="11">
        <v>13000</v>
      </c>
      <c r="C37" s="29">
        <v>12031.84</v>
      </c>
      <c r="D37" s="13">
        <v>13000</v>
      </c>
    </row>
    <row r="38" spans="1:4" ht="18.75" x14ac:dyDescent="0.3">
      <c r="A38" s="34" t="s">
        <v>31</v>
      </c>
      <c r="B38" s="11">
        <v>5000</v>
      </c>
      <c r="C38" s="29"/>
      <c r="D38" s="13">
        <v>7000</v>
      </c>
    </row>
    <row r="39" spans="1:4" ht="18.75" x14ac:dyDescent="0.3">
      <c r="A39" s="34" t="s">
        <v>32</v>
      </c>
      <c r="B39" s="11">
        <v>2000</v>
      </c>
      <c r="C39" s="29">
        <v>3868.86</v>
      </c>
      <c r="D39" s="13">
        <v>2000</v>
      </c>
    </row>
    <row r="40" spans="1:4" ht="18.75" x14ac:dyDescent="0.3">
      <c r="A40" s="8" t="s">
        <v>33</v>
      </c>
      <c r="B40" s="11">
        <v>19000</v>
      </c>
      <c r="C40" s="29">
        <v>19000</v>
      </c>
      <c r="D40" s="13">
        <v>19000</v>
      </c>
    </row>
    <row r="41" spans="1:4" ht="18.75" x14ac:dyDescent="0.3">
      <c r="A41" s="34" t="s">
        <v>34</v>
      </c>
      <c r="B41" s="11">
        <v>42000</v>
      </c>
      <c r="C41" s="29">
        <v>25707.78</v>
      </c>
      <c r="D41" s="13">
        <v>35000</v>
      </c>
    </row>
    <row r="42" spans="1:4" ht="18.75" x14ac:dyDescent="0.3">
      <c r="B42" s="10"/>
      <c r="C42" s="30"/>
      <c r="D42" s="13"/>
    </row>
    <row r="43" spans="1:4" ht="18.75" x14ac:dyDescent="0.3">
      <c r="A43" s="2" t="s">
        <v>35</v>
      </c>
      <c r="B43" s="6">
        <v>1411804</v>
      </c>
      <c r="C43" s="33">
        <f>SUM(C14:C41)</f>
        <v>1349171.4700000002</v>
      </c>
      <c r="D43" s="15">
        <f>SUM(D14:D41)</f>
        <v>1254901.5688066529</v>
      </c>
    </row>
    <row r="44" spans="1:4" ht="18.75" x14ac:dyDescent="0.3">
      <c r="A44" s="3" t="s">
        <v>36</v>
      </c>
      <c r="B44" s="5"/>
      <c r="C44" s="29"/>
      <c r="D44" s="13"/>
    </row>
    <row r="45" spans="1:4" ht="18.75" x14ac:dyDescent="0.3">
      <c r="A45" s="3" t="s">
        <v>37</v>
      </c>
      <c r="B45" s="5"/>
      <c r="C45" s="29"/>
      <c r="D45" s="13"/>
    </row>
    <row r="46" spans="1:4" ht="18.75" x14ac:dyDescent="0.3">
      <c r="A46" s="3" t="s">
        <v>38</v>
      </c>
      <c r="B46" s="7">
        <v>-81664</v>
      </c>
      <c r="C46" s="32">
        <f>C9-C43</f>
        <v>-61640.65000000014</v>
      </c>
      <c r="D46" s="16">
        <f t="shared" ref="D46" si="0">D9-D43</f>
        <v>44198.431193347089</v>
      </c>
    </row>
  </sheetData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K28"/>
  <sheetViews>
    <sheetView workbookViewId="0">
      <selection activeCell="G27" sqref="G27"/>
    </sheetView>
  </sheetViews>
  <sheetFormatPr defaultRowHeight="15" x14ac:dyDescent="0.25"/>
  <cols>
    <col min="2" max="2" width="43.7109375" customWidth="1"/>
    <col min="3" max="3" width="35.5703125" customWidth="1"/>
    <col min="4" max="4" width="23.7109375" customWidth="1"/>
    <col min="5" max="5" width="30" customWidth="1"/>
    <col min="6" max="6" width="38.7109375" customWidth="1"/>
    <col min="7" max="7" width="17" customWidth="1"/>
    <col min="8" max="8" width="40" customWidth="1"/>
    <col min="10" max="10" width="31.7109375" customWidth="1"/>
    <col min="11" max="11" width="68.28515625" customWidth="1"/>
  </cols>
  <sheetData>
    <row r="3" spans="2:11" ht="18" x14ac:dyDescent="0.25">
      <c r="B3" s="18"/>
      <c r="C3" s="18"/>
      <c r="D3" s="18"/>
      <c r="E3" s="18"/>
      <c r="F3" s="18"/>
      <c r="G3" s="18"/>
      <c r="H3" s="18"/>
    </row>
    <row r="4" spans="2:11" ht="18" x14ac:dyDescent="0.25">
      <c r="B4" s="18"/>
      <c r="C4" s="18"/>
      <c r="D4" s="18"/>
      <c r="E4" s="18"/>
      <c r="F4" s="18"/>
      <c r="G4" s="18"/>
      <c r="H4" s="18"/>
    </row>
    <row r="5" spans="2:11" ht="18" x14ac:dyDescent="0.25">
      <c r="B5" s="18"/>
      <c r="C5" s="18"/>
      <c r="D5" s="18"/>
      <c r="E5" s="18"/>
      <c r="F5" s="18"/>
      <c r="G5" s="18"/>
      <c r="H5" s="18"/>
    </row>
    <row r="6" spans="2:11" ht="18" x14ac:dyDescent="0.25">
      <c r="B6" s="18"/>
      <c r="C6" s="18"/>
      <c r="D6" s="18"/>
      <c r="E6" s="19"/>
      <c r="F6" s="19"/>
      <c r="G6" s="18"/>
      <c r="H6" s="20"/>
    </row>
    <row r="7" spans="2:11" ht="18" x14ac:dyDescent="0.25">
      <c r="B7" s="18"/>
      <c r="C7" s="18"/>
      <c r="D7" s="19"/>
      <c r="E7" s="18"/>
      <c r="F7" s="18"/>
      <c r="G7" s="18"/>
      <c r="H7" s="24"/>
    </row>
    <row r="8" spans="2:11" ht="18" x14ac:dyDescent="0.25">
      <c r="B8" s="18"/>
      <c r="C8" s="18"/>
      <c r="D8" s="19"/>
      <c r="E8" s="18"/>
      <c r="F8" s="18"/>
      <c r="G8" s="18"/>
      <c r="H8" s="24"/>
    </row>
    <row r="9" spans="2:11" ht="18" x14ac:dyDescent="0.25">
      <c r="B9" s="18"/>
      <c r="C9" s="19"/>
      <c r="D9" s="18"/>
      <c r="E9" s="18"/>
      <c r="F9" s="18"/>
      <c r="G9" s="18"/>
      <c r="H9" s="25"/>
      <c r="K9" s="22"/>
    </row>
    <row r="10" spans="2:11" ht="18" x14ac:dyDescent="0.25">
      <c r="B10" s="18"/>
      <c r="C10" s="19"/>
      <c r="D10" s="18"/>
      <c r="E10" s="18"/>
      <c r="F10" s="18"/>
      <c r="G10" s="18"/>
      <c r="H10" s="24"/>
    </row>
    <row r="11" spans="2:11" ht="18" x14ac:dyDescent="0.25">
      <c r="B11" s="18"/>
      <c r="C11" s="18"/>
      <c r="D11" s="18"/>
      <c r="E11" s="18"/>
      <c r="F11" s="18"/>
      <c r="G11" s="18"/>
      <c r="H11" s="24"/>
      <c r="K11" s="22"/>
    </row>
    <row r="12" spans="2:11" ht="18" x14ac:dyDescent="0.25">
      <c r="B12" s="18"/>
      <c r="C12" s="19"/>
      <c r="D12" s="18"/>
      <c r="E12" s="18"/>
      <c r="F12" s="18"/>
      <c r="G12" s="18"/>
      <c r="H12" s="26"/>
    </row>
    <row r="13" spans="2:11" ht="18" x14ac:dyDescent="0.25">
      <c r="B13" s="18"/>
      <c r="C13" s="18"/>
      <c r="D13" s="18"/>
      <c r="E13" s="18"/>
      <c r="F13" s="18"/>
      <c r="G13" s="18"/>
      <c r="H13" s="24"/>
    </row>
    <row r="14" spans="2:11" ht="18" x14ac:dyDescent="0.25">
      <c r="B14" s="18"/>
      <c r="C14" s="18"/>
      <c r="D14" s="18"/>
      <c r="E14" s="18"/>
      <c r="F14" s="18"/>
      <c r="G14" s="18"/>
      <c r="H14" s="24"/>
    </row>
    <row r="15" spans="2:11" ht="18" x14ac:dyDescent="0.25">
      <c r="B15" s="18"/>
      <c r="C15" s="18"/>
      <c r="D15" s="18"/>
      <c r="E15" s="18"/>
      <c r="F15" s="18"/>
      <c r="G15" s="18"/>
      <c r="H15" s="24"/>
      <c r="J15" s="24"/>
      <c r="K15" s="22"/>
    </row>
    <row r="16" spans="2:11" ht="18" x14ac:dyDescent="0.25">
      <c r="B16" s="18"/>
      <c r="C16" s="19"/>
      <c r="D16" s="18"/>
      <c r="E16" s="18"/>
      <c r="F16" s="18"/>
      <c r="G16" s="18"/>
      <c r="H16" s="18"/>
    </row>
    <row r="17" spans="2:10" ht="18" x14ac:dyDescent="0.25">
      <c r="B17" s="18"/>
      <c r="C17" s="20"/>
      <c r="D17" s="18"/>
      <c r="E17" s="18"/>
      <c r="F17" s="18"/>
      <c r="G17" s="23"/>
      <c r="H17" s="18"/>
      <c r="J17" s="27"/>
    </row>
    <row r="18" spans="2:10" ht="18" x14ac:dyDescent="0.25">
      <c r="B18" s="18"/>
      <c r="C18" s="18"/>
      <c r="D18" s="18"/>
      <c r="E18" s="18"/>
      <c r="F18" s="18"/>
      <c r="G18" s="23"/>
    </row>
    <row r="19" spans="2:10" ht="18" x14ac:dyDescent="0.25">
      <c r="B19" s="18"/>
      <c r="C19" s="18"/>
      <c r="D19" s="18"/>
      <c r="E19" s="18"/>
      <c r="F19" s="18"/>
      <c r="G19" s="23"/>
      <c r="H19" s="18"/>
    </row>
    <row r="20" spans="2:10" ht="18" x14ac:dyDescent="0.25">
      <c r="B20" s="18"/>
      <c r="C20" s="18"/>
      <c r="D20" s="18"/>
      <c r="E20" s="18"/>
      <c r="F20" s="18"/>
      <c r="G20" s="23"/>
      <c r="H20" s="18"/>
    </row>
    <row r="21" spans="2:10" ht="18" x14ac:dyDescent="0.25">
      <c r="B21" s="18"/>
      <c r="G21" s="18"/>
      <c r="H21" s="27"/>
    </row>
    <row r="22" spans="2:10" ht="18" x14ac:dyDescent="0.25">
      <c r="B22" s="18"/>
      <c r="G22" s="23"/>
    </row>
    <row r="24" spans="2:10" ht="18" x14ac:dyDescent="0.25">
      <c r="B24" s="18"/>
      <c r="G24" s="23"/>
      <c r="H24" s="22"/>
    </row>
    <row r="25" spans="2:10" ht="18" x14ac:dyDescent="0.25">
      <c r="B25" s="18"/>
      <c r="G25" s="22"/>
      <c r="H25" s="22"/>
    </row>
    <row r="28" spans="2:10" ht="18" x14ac:dyDescent="0.25">
      <c r="H28" s="21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Lejre Lærerforening</dc:creator>
  <cp:lastModifiedBy>Per Flemming Brinckmann</cp:lastModifiedBy>
  <cp:lastPrinted>2017-02-13T09:12:23Z</cp:lastPrinted>
  <dcterms:created xsi:type="dcterms:W3CDTF">2016-12-01T11:05:57Z</dcterms:created>
  <dcterms:modified xsi:type="dcterms:W3CDTF">2017-03-01T09:00:41Z</dcterms:modified>
</cp:coreProperties>
</file>